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9" i="1"/>
  <c r="I58"/>
  <c r="H58"/>
  <c r="H57"/>
  <c r="I57" s="1"/>
  <c r="I56"/>
  <c r="H56"/>
  <c r="H55"/>
  <c r="I55" s="1"/>
  <c r="I54"/>
  <c r="H54"/>
  <c r="M53"/>
  <c r="I53"/>
  <c r="H53"/>
  <c r="I52"/>
  <c r="H52"/>
  <c r="H59" s="1"/>
  <c r="H49"/>
  <c r="F49"/>
  <c r="F60" s="1"/>
  <c r="I48"/>
  <c r="H48"/>
  <c r="I47"/>
  <c r="H47"/>
  <c r="I46"/>
  <c r="H46"/>
  <c r="I45"/>
  <c r="H45"/>
  <c r="I44"/>
  <c r="H44"/>
  <c r="M43"/>
  <c r="I43"/>
  <c r="H38"/>
  <c r="F38"/>
  <c r="I37"/>
  <c r="H37"/>
  <c r="I36"/>
  <c r="H36"/>
  <c r="I35"/>
  <c r="H35"/>
  <c r="I34"/>
  <c r="H34"/>
  <c r="I33"/>
  <c r="H33"/>
  <c r="M32"/>
  <c r="I32"/>
  <c r="H32"/>
  <c r="F28"/>
  <c r="H27"/>
  <c r="H26"/>
  <c r="H25"/>
  <c r="H24"/>
  <c r="H23"/>
  <c r="M22"/>
  <c r="I22"/>
  <c r="H22"/>
  <c r="H28" s="1"/>
  <c r="F19"/>
  <c r="I18"/>
  <c r="H18"/>
  <c r="H17"/>
  <c r="I16"/>
  <c r="H16"/>
  <c r="H15"/>
  <c r="M14"/>
  <c r="I14"/>
  <c r="H14"/>
  <c r="H19" s="1"/>
  <c r="F11"/>
  <c r="F39" s="1"/>
  <c r="F61" s="1"/>
  <c r="I10"/>
  <c r="H10"/>
  <c r="I26" s="1"/>
  <c r="H9"/>
  <c r="I17" s="1"/>
  <c r="I8"/>
  <c r="H8"/>
  <c r="I24" s="1"/>
  <c r="H7"/>
  <c r="I15" s="1"/>
  <c r="M6"/>
  <c r="I6"/>
  <c r="H6"/>
  <c r="H11" s="1"/>
  <c r="H39" l="1"/>
  <c r="H61" s="1"/>
  <c r="I27"/>
  <c r="H60"/>
  <c r="I25"/>
  <c r="I7"/>
  <c r="I9"/>
  <c r="I23"/>
</calcChain>
</file>

<file path=xl/sharedStrings.xml><?xml version="1.0" encoding="utf-8"?>
<sst xmlns="http://schemas.openxmlformats.org/spreadsheetml/2006/main" count="162" uniqueCount="65">
  <si>
    <r>
      <t xml:space="preserve">SỞ TƯ PHÁP QUẢNG BÌNH
</t>
    </r>
    <r>
      <rPr>
        <b/>
        <sz val="14"/>
        <rFont val="Times New Roman"/>
        <family val="1"/>
      </rPr>
      <t xml:space="preserve">TRUNG TÂM DỊCH VỤ 
</t>
    </r>
    <r>
      <rPr>
        <b/>
        <u/>
        <sz val="14"/>
        <rFont val="Times New Roman"/>
        <family val="1"/>
      </rPr>
      <t>ĐẤU GIÁ TÀI SẢN</t>
    </r>
  </si>
  <si>
    <r>
      <t xml:space="preserve">CỘNG HÒA XÃ HỘI CHỦ NGHĨA VIỆT NAM
</t>
    </r>
    <r>
      <rPr>
        <b/>
        <u/>
        <sz val="14"/>
        <rFont val="Times New Roman"/>
        <family val="1"/>
      </rPr>
      <t>Độc lập - Tự do - Hạnh phúc</t>
    </r>
    <r>
      <rPr>
        <b/>
        <sz val="14"/>
        <rFont val="Times New Roman"/>
        <family val="1"/>
      </rPr>
      <t xml:space="preserve">
</t>
    </r>
  </si>
  <si>
    <t>PHỤ LỤC CHI TIẾT 35 THỬA ĐẤT THUỘC DỰ ÁN TẠO QUỸ ĐẤT 
KHU ĐÔ THỊ SA ĐỘNG, XÃ BẢO NINH, THÀNH PHỐ ĐỒNG HỚI</t>
  </si>
  <si>
    <t>I. Các lô đất ở biệt thự</t>
  </si>
  <si>
    <t>1. Các lô đất có ký hiệu OM1.1 đến OM1.5, hướng Đông Bắc, đường Võ Nguyên Giáp, đường rộng 60m.</t>
  </si>
  <si>
    <t>TT</t>
  </si>
  <si>
    <t>Ký hiệu lô</t>
  </si>
  <si>
    <t>Thửa đất</t>
  </si>
  <si>
    <t>Tờ BĐ</t>
  </si>
  <si>
    <t>Mục đích SD</t>
  </si>
  <si>
    <r>
      <t>Diện tích</t>
    </r>
    <r>
      <rPr>
        <sz val="14"/>
        <rFont val="Times New Roman"/>
        <family val="1"/>
      </rPr>
      <t xml:space="preserve"> (m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</si>
  <si>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Đơn giá
</t>
    </r>
    <r>
      <rPr>
        <sz val="14"/>
        <rFont val="Times New Roman"/>
        <family val="1"/>
      </rPr>
      <t>(1.000đ/m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</si>
  <si>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Giá khởi điểm</t>
    </r>
    <r>
      <rPr>
        <sz val="14"/>
        <rFont val="Times New Roman"/>
        <family val="1"/>
      </rPr>
      <t xml:space="preserve">
(đồng)</t>
    </r>
  </si>
  <si>
    <r>
      <t xml:space="preserve">Tiền đặt trước
</t>
    </r>
    <r>
      <rPr>
        <sz val="14"/>
        <rFont val="Times New Roman"/>
        <family val="1"/>
      </rPr>
      <t>(đồng)</t>
    </r>
  </si>
  <si>
    <r>
      <t xml:space="preserve">Tiền mua hồ sơ TGĐG
</t>
    </r>
    <r>
      <rPr>
        <sz val="14"/>
        <rFont val="Times New Roman"/>
        <family val="1"/>
      </rPr>
      <t>(đồng)</t>
    </r>
  </si>
  <si>
    <t>Ghi chú</t>
  </si>
  <si>
    <t>OM1.1</t>
  </si>
  <si>
    <t>ONT</t>
  </si>
  <si>
    <t>2 mặt tiền</t>
  </si>
  <si>
    <t>OM1.2</t>
  </si>
  <si>
    <t>OM1.3</t>
  </si>
  <si>
    <t>OM1.4</t>
  </si>
  <si>
    <t>OM1.5</t>
  </si>
  <si>
    <t>Cộng: 05 lô</t>
  </si>
  <si>
    <t>2. Các lô đất có ký hiệu OM1.7 đến OM1.11, hướng Tây Nam, đường rộng 15,0m</t>
  </si>
  <si>
    <t>OM1.7</t>
  </si>
  <si>
    <t>OM1.8</t>
  </si>
  <si>
    <t>OM1.9</t>
  </si>
  <si>
    <t>OM1.10</t>
  </si>
  <si>
    <t>OM1.11</t>
  </si>
  <si>
    <t>3. Các lô đất có ký hiệu OM2.1 đến OM2.6, hướng Đông Bắc, đường rộng 15,0m</t>
  </si>
  <si>
    <t>OM2.1</t>
  </si>
  <si>
    <t>OM2.2</t>
  </si>
  <si>
    <t>OM2.3</t>
  </si>
  <si>
    <t>OM2.4</t>
  </si>
  <si>
    <t>OM2.5</t>
  </si>
  <si>
    <t>OM2.6</t>
  </si>
  <si>
    <t>Cộng: 06 lô</t>
  </si>
  <si>
    <t>4. Các lô đất có ký hiệu OM2.8 đến OM2.13, hướng Tây Nam, đường rộng 13,0m</t>
  </si>
  <si>
    <t>OM2.8</t>
  </si>
  <si>
    <t>OM2.9</t>
  </si>
  <si>
    <t>OM2.10</t>
  </si>
  <si>
    <t>OM2.11</t>
  </si>
  <si>
    <t>OM2.12</t>
  </si>
  <si>
    <t>OM2.13</t>
  </si>
  <si>
    <t>Tổng cộng: 22 lô</t>
  </si>
  <si>
    <t>II. Các lô đất ở liền kề</t>
  </si>
  <si>
    <t>1. Các lô đất có ký hiệu OM3.1 đến OM3.6, hướng Đông Nam, đường rộng 13,0m</t>
  </si>
  <si>
    <t>OM3.1</t>
  </si>
  <si>
    <t>OM3.2</t>
  </si>
  <si>
    <t>OM3.3</t>
  </si>
  <si>
    <t>OM3.4</t>
  </si>
  <si>
    <t>OM3.5</t>
  </si>
  <si>
    <t>OM3.6</t>
  </si>
  <si>
    <t>2. Các lô đất có ký hiệu OM 4.1 đến OM4.7, hướng Tây Bắc, đường rộng 13,0m</t>
  </si>
  <si>
    <t>OM4.1</t>
  </si>
  <si>
    <t>OM4.2</t>
  </si>
  <si>
    <t>OM4.3</t>
  </si>
  <si>
    <t>OM4.4</t>
  </si>
  <si>
    <t>OM4.5</t>
  </si>
  <si>
    <t>OM4.6</t>
  </si>
  <si>
    <t>OM4.7</t>
  </si>
  <si>
    <t>Cộng: 07 lô</t>
  </si>
  <si>
    <t>Tổng cộng: 13 lô</t>
  </si>
  <si>
    <t>Tổng cộng 35 lô: I+II</t>
  </si>
</sst>
</file>

<file path=xl/styles.xml><?xml version="1.0" encoding="utf-8"?>
<styleSheet xmlns="http://schemas.openxmlformats.org/spreadsheetml/2006/main">
  <numFmts count="3">
    <numFmt numFmtId="43" formatCode="_-* #,##0.00\ _₫_-;\-* #,##0.00\ _₫_-;_-* &quot;-&quot;??\ _₫_-;_-@_-"/>
    <numFmt numFmtId="165" formatCode="#,##0.0"/>
    <numFmt numFmtId="166" formatCode="0.0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sz val="11"/>
      <name val=".VnTime"/>
      <family val="2"/>
    </font>
    <font>
      <vertAlign val="superscript"/>
      <sz val="14"/>
      <name val="Times New Roman"/>
      <family val="1"/>
    </font>
    <font>
      <i/>
      <sz val="13"/>
      <name val="Times New Roman"/>
      <family val="1"/>
    </font>
    <font>
      <sz val="12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  <xf numFmtId="0" fontId="6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/>
    </xf>
    <xf numFmtId="165" fontId="2" fillId="2" borderId="2" xfId="3" applyNumberFormat="1" applyFont="1" applyFill="1" applyBorder="1" applyAlignment="1">
      <alignment horizontal="center" vertical="center"/>
    </xf>
    <xf numFmtId="166" fontId="2" fillId="2" borderId="2" xfId="3" applyNumberFormat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/>
    </xf>
    <xf numFmtId="3" fontId="2" fillId="2" borderId="2" xfId="3" applyNumberFormat="1" applyFont="1" applyFill="1" applyBorder="1" applyAlignment="1">
      <alignment horizontal="right" vertical="center"/>
    </xf>
    <xf numFmtId="3" fontId="2" fillId="2" borderId="2" xfId="3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3" fontId="5" fillId="0" borderId="0" xfId="4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165" fontId="3" fillId="2" borderId="2" xfId="3" applyNumberFormat="1" applyFont="1" applyFill="1" applyBorder="1" applyAlignment="1">
      <alignment horizontal="center" vertical="center"/>
    </xf>
    <xf numFmtId="3" fontId="3" fillId="2" borderId="2" xfId="3" applyNumberFormat="1" applyFont="1" applyFill="1" applyBorder="1" applyAlignment="1">
      <alignment horizontal="right" vertical="center"/>
    </xf>
    <xf numFmtId="3" fontId="10" fillId="2" borderId="2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 wrapText="1"/>
    </xf>
    <xf numFmtId="0" fontId="2" fillId="2" borderId="4" xfId="3" applyFont="1" applyFill="1" applyBorder="1" applyAlignment="1">
      <alignment horizontal="center" vertical="center"/>
    </xf>
    <xf numFmtId="165" fontId="2" fillId="2" borderId="4" xfId="3" applyNumberFormat="1" applyFont="1" applyFill="1" applyBorder="1" applyAlignment="1">
      <alignment horizontal="center" vertical="center"/>
    </xf>
    <xf numFmtId="166" fontId="2" fillId="2" borderId="4" xfId="3" applyNumberFormat="1" applyFont="1" applyFill="1" applyBorder="1" applyAlignment="1">
      <alignment horizontal="center" vertical="center"/>
    </xf>
    <xf numFmtId="3" fontId="2" fillId="2" borderId="4" xfId="2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right" vertical="center"/>
    </xf>
    <xf numFmtId="0" fontId="2" fillId="0" borderId="5" xfId="2" applyFont="1" applyFill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66" fontId="2" fillId="2" borderId="0" xfId="0" applyNumberFormat="1" applyFont="1" applyFill="1" applyAlignment="1">
      <alignment vertical="center"/>
    </xf>
    <xf numFmtId="3" fontId="3" fillId="2" borderId="2" xfId="3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3" fontId="3" fillId="2" borderId="2" xfId="2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/>
    <xf numFmtId="165" fontId="12" fillId="2" borderId="0" xfId="0" applyNumberFormat="1" applyFont="1" applyFill="1" applyAlignment="1"/>
    <xf numFmtId="0" fontId="12" fillId="2" borderId="0" xfId="0" applyFont="1" applyFill="1" applyAlignment="1"/>
    <xf numFmtId="0" fontId="2" fillId="2" borderId="0" xfId="0" applyFont="1" applyFill="1" applyAlignment="1"/>
    <xf numFmtId="3" fontId="2" fillId="2" borderId="0" xfId="0" applyNumberFormat="1" applyFont="1" applyFill="1" applyAlignment="1"/>
    <xf numFmtId="0" fontId="2" fillId="2" borderId="0" xfId="0" applyFont="1" applyFill="1" applyAlignment="1">
      <alignment horizontal="left"/>
    </xf>
  </cellXfs>
  <cellStyles count="5">
    <cellStyle name="Comma" xfId="1" builtinId="3"/>
    <cellStyle name="Comma 12" xfId="4"/>
    <cellStyle name="Normal" xfId="0" builtinId="0"/>
    <cellStyle name="Normal 2" xfId="2"/>
    <cellStyle name="Normal_Chưa GPMB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6"/>
  <sheetViews>
    <sheetView tabSelected="1" workbookViewId="0">
      <selection activeCell="H5" sqref="H5"/>
    </sheetView>
  </sheetViews>
  <sheetFormatPr defaultRowHeight="18.75"/>
  <cols>
    <col min="1" max="1" width="5.140625" style="54" customWidth="1"/>
    <col min="2" max="2" width="9.140625" style="54"/>
    <col min="3" max="3" width="8.140625" style="54" customWidth="1"/>
    <col min="4" max="5" width="9.140625" style="54"/>
    <col min="6" max="6" width="11.28515625" style="55" bestFit="1" customWidth="1"/>
    <col min="7" max="7" width="13" style="55" hidden="1" customWidth="1"/>
    <col min="8" max="8" width="20.85546875" style="55" bestFit="1" customWidth="1"/>
    <col min="9" max="9" width="17.42578125" style="6" customWidth="1"/>
    <col min="10" max="10" width="15.85546875" style="6" customWidth="1"/>
    <col min="11" max="11" width="11.5703125" style="6" bestFit="1" customWidth="1"/>
    <col min="12" max="16384" width="9.140625" style="6"/>
  </cols>
  <sheetData>
    <row r="1" spans="1:23" ht="61.5" customHeight="1">
      <c r="A1" s="1" t="s">
        <v>0</v>
      </c>
      <c r="B1" s="2"/>
      <c r="C1" s="2"/>
      <c r="D1" s="2"/>
      <c r="E1" s="2"/>
      <c r="F1" s="3"/>
      <c r="G1" s="3"/>
      <c r="H1" s="4" t="s">
        <v>1</v>
      </c>
      <c r="I1" s="4"/>
      <c r="J1" s="4"/>
      <c r="K1" s="4"/>
      <c r="L1" s="5"/>
    </row>
    <row r="2" spans="1:23" ht="45" customHeight="1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9"/>
      <c r="N2" s="10"/>
      <c r="O2" s="10"/>
      <c r="P2" s="10"/>
      <c r="Q2" s="10"/>
      <c r="R2" s="10"/>
      <c r="S2" s="10"/>
      <c r="T2" s="10"/>
      <c r="U2" s="10"/>
    </row>
    <row r="3" spans="1:23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2"/>
      <c r="K3" s="13"/>
      <c r="L3" s="13"/>
    </row>
    <row r="4" spans="1:23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3"/>
      <c r="O4" s="8"/>
      <c r="P4" s="8"/>
      <c r="Q4" s="8"/>
      <c r="R4" s="8"/>
      <c r="S4" s="8"/>
      <c r="T4" s="8"/>
      <c r="U4" s="8"/>
      <c r="V4" s="8"/>
      <c r="W4" s="8"/>
    </row>
    <row r="5" spans="1:23" ht="112.5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7" t="s">
        <v>11</v>
      </c>
      <c r="H5" s="16" t="s">
        <v>12</v>
      </c>
      <c r="I5" s="17" t="s">
        <v>13</v>
      </c>
      <c r="J5" s="17" t="s">
        <v>14</v>
      </c>
      <c r="K5" s="15" t="s">
        <v>15</v>
      </c>
      <c r="L5" s="13"/>
      <c r="M5" s="13"/>
      <c r="P5" s="18"/>
      <c r="Q5" s="18"/>
      <c r="R5" s="18"/>
      <c r="S5" s="18"/>
      <c r="T5" s="18"/>
      <c r="U5" s="18"/>
    </row>
    <row r="6" spans="1:23">
      <c r="A6" s="19">
        <v>1</v>
      </c>
      <c r="B6" s="19" t="s">
        <v>16</v>
      </c>
      <c r="C6" s="19">
        <v>2</v>
      </c>
      <c r="D6" s="19">
        <v>71</v>
      </c>
      <c r="E6" s="20" t="s">
        <v>17</v>
      </c>
      <c r="F6" s="21">
        <v>544.9</v>
      </c>
      <c r="G6" s="22">
        <v>32400000</v>
      </c>
      <c r="H6" s="23">
        <f>ROUND(G6*F6,-1)</f>
        <v>17654760000</v>
      </c>
      <c r="I6" s="22">
        <f>IF(H6&lt;5940000000,448000000,1000000000)</f>
        <v>1000000000</v>
      </c>
      <c r="J6" s="22">
        <v>500000</v>
      </c>
      <c r="K6" s="24" t="s">
        <v>18</v>
      </c>
      <c r="L6" s="13"/>
      <c r="M6" s="25">
        <f>SUM(F7:F10)</f>
        <v>1892</v>
      </c>
      <c r="P6" s="26"/>
      <c r="Q6" s="26"/>
      <c r="R6" s="26"/>
      <c r="S6" s="26"/>
      <c r="T6" s="26"/>
      <c r="U6" s="26"/>
      <c r="V6" s="26"/>
      <c r="W6" s="26"/>
    </row>
    <row r="7" spans="1:23">
      <c r="A7" s="19">
        <v>2</v>
      </c>
      <c r="B7" s="19" t="s">
        <v>19</v>
      </c>
      <c r="C7" s="19">
        <v>3</v>
      </c>
      <c r="D7" s="19">
        <v>71</v>
      </c>
      <c r="E7" s="20" t="s">
        <v>17</v>
      </c>
      <c r="F7" s="21">
        <v>473</v>
      </c>
      <c r="G7" s="22">
        <v>27000000</v>
      </c>
      <c r="H7" s="23">
        <f>ROUND(G7*F7,-1)</f>
        <v>12771000000</v>
      </c>
      <c r="I7" s="22">
        <f>IF(H7&lt;5940000000,448000000,1000000000)</f>
        <v>1000000000</v>
      </c>
      <c r="J7" s="22">
        <v>500000</v>
      </c>
      <c r="K7" s="23"/>
      <c r="L7" s="13"/>
    </row>
    <row r="8" spans="1:23">
      <c r="A8" s="19">
        <v>3</v>
      </c>
      <c r="B8" s="19" t="s">
        <v>20</v>
      </c>
      <c r="C8" s="19">
        <v>4</v>
      </c>
      <c r="D8" s="19">
        <v>71</v>
      </c>
      <c r="E8" s="20" t="s">
        <v>17</v>
      </c>
      <c r="F8" s="21">
        <v>473</v>
      </c>
      <c r="G8" s="22">
        <v>27000000</v>
      </c>
      <c r="H8" s="23">
        <f>ROUND(G8*F8,-1)</f>
        <v>12771000000</v>
      </c>
      <c r="I8" s="22">
        <f>IF(H8&lt;5940000000,448000000,1000000000)</f>
        <v>1000000000</v>
      </c>
      <c r="J8" s="22">
        <v>500000</v>
      </c>
      <c r="K8" s="23"/>
      <c r="L8" s="13"/>
    </row>
    <row r="9" spans="1:23">
      <c r="A9" s="19">
        <v>4</v>
      </c>
      <c r="B9" s="19" t="s">
        <v>21</v>
      </c>
      <c r="C9" s="19">
        <v>5</v>
      </c>
      <c r="D9" s="19">
        <v>71</v>
      </c>
      <c r="E9" s="20" t="s">
        <v>17</v>
      </c>
      <c r="F9" s="21">
        <v>473</v>
      </c>
      <c r="G9" s="22">
        <v>27000000</v>
      </c>
      <c r="H9" s="23">
        <f>ROUND(G9*F9,-1)</f>
        <v>12771000000</v>
      </c>
      <c r="I9" s="22">
        <f>IF(H9&lt;5940000000,448000000,1000000000)</f>
        <v>1000000000</v>
      </c>
      <c r="J9" s="22">
        <v>500000</v>
      </c>
      <c r="K9" s="23"/>
      <c r="L9" s="13"/>
    </row>
    <row r="10" spans="1:23">
      <c r="A10" s="19">
        <v>5</v>
      </c>
      <c r="B10" s="19" t="s">
        <v>22</v>
      </c>
      <c r="C10" s="19">
        <v>6</v>
      </c>
      <c r="D10" s="19">
        <v>71</v>
      </c>
      <c r="E10" s="20" t="s">
        <v>17</v>
      </c>
      <c r="F10" s="21">
        <v>473</v>
      </c>
      <c r="G10" s="22">
        <v>27000000</v>
      </c>
      <c r="H10" s="23">
        <f>ROUND(G10*F10,-1)</f>
        <v>12771000000</v>
      </c>
      <c r="I10" s="22">
        <f>IF(H10&lt;5940000000,448000000,1000000000)</f>
        <v>1000000000</v>
      </c>
      <c r="J10" s="22">
        <v>500000</v>
      </c>
      <c r="K10" s="23"/>
      <c r="L10" s="13"/>
    </row>
    <row r="11" spans="1:23">
      <c r="A11" s="27" t="s">
        <v>23</v>
      </c>
      <c r="B11" s="27"/>
      <c r="C11" s="27"/>
      <c r="D11" s="27"/>
      <c r="E11" s="20"/>
      <c r="F11" s="28">
        <f>SUM(F6:F10)</f>
        <v>2436.9</v>
      </c>
      <c r="G11" s="22"/>
      <c r="H11" s="29">
        <f>SUM(H6:H10)</f>
        <v>68738760000</v>
      </c>
      <c r="I11" s="30"/>
      <c r="J11" s="30"/>
      <c r="K11" s="23"/>
      <c r="L11" s="13"/>
    </row>
    <row r="12" spans="1:23">
      <c r="A12" s="31" t="s">
        <v>24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13"/>
    </row>
    <row r="13" spans="1:23" ht="112.5">
      <c r="A13" s="15" t="s">
        <v>5</v>
      </c>
      <c r="B13" s="15" t="s">
        <v>6</v>
      </c>
      <c r="C13" s="15" t="s">
        <v>7</v>
      </c>
      <c r="D13" s="15" t="s">
        <v>8</v>
      </c>
      <c r="E13" s="15" t="s">
        <v>9</v>
      </c>
      <c r="F13" s="16" t="s">
        <v>10</v>
      </c>
      <c r="G13" s="17" t="s">
        <v>11</v>
      </c>
      <c r="H13" s="16" t="s">
        <v>12</v>
      </c>
      <c r="I13" s="17" t="s">
        <v>13</v>
      </c>
      <c r="J13" s="17" t="s">
        <v>14</v>
      </c>
      <c r="K13" s="15" t="s">
        <v>15</v>
      </c>
      <c r="L13" s="13"/>
      <c r="M13" s="13"/>
    </row>
    <row r="14" spans="1:23">
      <c r="A14" s="19">
        <v>1</v>
      </c>
      <c r="B14" s="19" t="s">
        <v>25</v>
      </c>
      <c r="C14" s="19">
        <v>7</v>
      </c>
      <c r="D14" s="19">
        <v>71</v>
      </c>
      <c r="E14" s="20" t="s">
        <v>17</v>
      </c>
      <c r="F14" s="21">
        <v>552.1</v>
      </c>
      <c r="G14" s="22">
        <v>19200000</v>
      </c>
      <c r="H14" s="23">
        <f>ROUND(G14*F14,-1)</f>
        <v>10600320000</v>
      </c>
      <c r="I14" s="22">
        <f>IF(H6&lt;5940000000,448000000,1000000000)</f>
        <v>1000000000</v>
      </c>
      <c r="J14" s="22">
        <v>500000</v>
      </c>
      <c r="K14" s="24" t="s">
        <v>18</v>
      </c>
      <c r="L14" s="13"/>
      <c r="M14" s="25">
        <f>SUM(F15:F18)</f>
        <v>1760</v>
      </c>
    </row>
    <row r="15" spans="1:23">
      <c r="A15" s="19">
        <v>2</v>
      </c>
      <c r="B15" s="19" t="s">
        <v>26</v>
      </c>
      <c r="C15" s="19">
        <v>8</v>
      </c>
      <c r="D15" s="19">
        <v>71</v>
      </c>
      <c r="E15" s="20" t="s">
        <v>17</v>
      </c>
      <c r="F15" s="21">
        <v>440</v>
      </c>
      <c r="G15" s="22">
        <v>16000000</v>
      </c>
      <c r="H15" s="23">
        <f>ROUND(G15*F15,-1)</f>
        <v>7040000000</v>
      </c>
      <c r="I15" s="22">
        <f>IF(H7&lt;5940000000,448000000,1000000000)</f>
        <v>1000000000</v>
      </c>
      <c r="J15" s="22">
        <v>500000</v>
      </c>
      <c r="K15" s="23"/>
      <c r="L15" s="13"/>
      <c r="M15" s="13"/>
    </row>
    <row r="16" spans="1:23">
      <c r="A16" s="19">
        <v>3</v>
      </c>
      <c r="B16" s="19" t="s">
        <v>27</v>
      </c>
      <c r="C16" s="19">
        <v>9</v>
      </c>
      <c r="D16" s="19">
        <v>71</v>
      </c>
      <c r="E16" s="20" t="s">
        <v>17</v>
      </c>
      <c r="F16" s="21">
        <v>440</v>
      </c>
      <c r="G16" s="22">
        <v>16000000</v>
      </c>
      <c r="H16" s="23">
        <f>ROUND(G16*F16,-1)</f>
        <v>7040000000</v>
      </c>
      <c r="I16" s="22">
        <f>IF(H8&lt;5940000000,448000000,1000000000)</f>
        <v>1000000000</v>
      </c>
      <c r="J16" s="22">
        <v>500000</v>
      </c>
      <c r="K16" s="23"/>
      <c r="L16" s="13"/>
      <c r="M16" s="13"/>
    </row>
    <row r="17" spans="1:13">
      <c r="A17" s="19">
        <v>4</v>
      </c>
      <c r="B17" s="19" t="s">
        <v>28</v>
      </c>
      <c r="C17" s="19">
        <v>10</v>
      </c>
      <c r="D17" s="19">
        <v>71</v>
      </c>
      <c r="E17" s="20" t="s">
        <v>17</v>
      </c>
      <c r="F17" s="21">
        <v>440</v>
      </c>
      <c r="G17" s="22">
        <v>16000000</v>
      </c>
      <c r="H17" s="23">
        <f>ROUND(G17*F17,-1)</f>
        <v>7040000000</v>
      </c>
      <c r="I17" s="22">
        <f>IF(H9&lt;5940000000,448000000,1000000000)</f>
        <v>1000000000</v>
      </c>
      <c r="J17" s="22">
        <v>500000</v>
      </c>
      <c r="K17" s="23"/>
      <c r="L17" s="13"/>
      <c r="M17" s="13"/>
    </row>
    <row r="18" spans="1:13">
      <c r="A18" s="19">
        <v>5</v>
      </c>
      <c r="B18" s="19" t="s">
        <v>29</v>
      </c>
      <c r="C18" s="19">
        <v>117</v>
      </c>
      <c r="D18" s="19">
        <v>45</v>
      </c>
      <c r="E18" s="20" t="s">
        <v>17</v>
      </c>
      <c r="F18" s="21">
        <v>440</v>
      </c>
      <c r="G18" s="22">
        <v>16000000</v>
      </c>
      <c r="H18" s="23">
        <f>ROUND(G18*F18,-1)</f>
        <v>7040000000</v>
      </c>
      <c r="I18" s="22">
        <f>IF(H10&lt;5940000000,448000000,1000000000)</f>
        <v>1000000000</v>
      </c>
      <c r="J18" s="22">
        <v>500000</v>
      </c>
      <c r="K18" s="23"/>
      <c r="L18" s="13"/>
      <c r="M18" s="13"/>
    </row>
    <row r="19" spans="1:13">
      <c r="A19" s="27" t="s">
        <v>23</v>
      </c>
      <c r="B19" s="27"/>
      <c r="C19" s="27"/>
      <c r="D19" s="27"/>
      <c r="E19" s="20"/>
      <c r="F19" s="28">
        <f>SUM(F14:F18)</f>
        <v>2312.1</v>
      </c>
      <c r="G19" s="22"/>
      <c r="H19" s="29">
        <f>SUM(H14:H18)</f>
        <v>38760320000</v>
      </c>
      <c r="I19" s="22"/>
      <c r="J19" s="22"/>
      <c r="K19" s="23"/>
      <c r="L19" s="13"/>
      <c r="M19" s="13"/>
    </row>
    <row r="20" spans="1:13">
      <c r="A20" s="31" t="s">
        <v>30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13"/>
    </row>
    <row r="21" spans="1:13" ht="112.5">
      <c r="A21" s="15" t="s">
        <v>5</v>
      </c>
      <c r="B21" s="15" t="s">
        <v>6</v>
      </c>
      <c r="C21" s="15" t="s">
        <v>7</v>
      </c>
      <c r="D21" s="15" t="s">
        <v>8</v>
      </c>
      <c r="E21" s="15" t="s">
        <v>9</v>
      </c>
      <c r="F21" s="16" t="s">
        <v>10</v>
      </c>
      <c r="G21" s="17" t="s">
        <v>11</v>
      </c>
      <c r="H21" s="16" t="s">
        <v>12</v>
      </c>
      <c r="I21" s="16" t="s">
        <v>13</v>
      </c>
      <c r="J21" s="17" t="s">
        <v>14</v>
      </c>
      <c r="K21" s="15" t="s">
        <v>15</v>
      </c>
      <c r="L21" s="13"/>
      <c r="M21" s="13"/>
    </row>
    <row r="22" spans="1:13">
      <c r="A22" s="19">
        <v>1</v>
      </c>
      <c r="B22" s="19" t="s">
        <v>31</v>
      </c>
      <c r="C22" s="19">
        <v>12</v>
      </c>
      <c r="D22" s="19">
        <v>71</v>
      </c>
      <c r="E22" s="20" t="s">
        <v>17</v>
      </c>
      <c r="F22" s="21">
        <v>537.70000000000005</v>
      </c>
      <c r="G22" s="22">
        <v>19200000</v>
      </c>
      <c r="H22" s="23">
        <f t="shared" ref="H22:H27" si="0">ROUND(G22*F22,-1)</f>
        <v>10323840000</v>
      </c>
      <c r="I22" s="23">
        <f t="shared" ref="I22:I27" si="1">IF(H6&lt;5940000000,448000000,1000000000)</f>
        <v>1000000000</v>
      </c>
      <c r="J22" s="24">
        <v>500000</v>
      </c>
      <c r="K22" s="24" t="s">
        <v>18</v>
      </c>
      <c r="L22" s="13"/>
      <c r="M22" s="25">
        <f>SUM(F23:F27)</f>
        <v>1980</v>
      </c>
    </row>
    <row r="23" spans="1:13">
      <c r="A23" s="19">
        <v>2</v>
      </c>
      <c r="B23" s="19" t="s">
        <v>32</v>
      </c>
      <c r="C23" s="19">
        <v>13</v>
      </c>
      <c r="D23" s="19">
        <v>71</v>
      </c>
      <c r="E23" s="20" t="s">
        <v>17</v>
      </c>
      <c r="F23" s="21">
        <v>396</v>
      </c>
      <c r="G23" s="22">
        <v>16000000</v>
      </c>
      <c r="H23" s="23">
        <f t="shared" si="0"/>
        <v>6336000000</v>
      </c>
      <c r="I23" s="23">
        <f t="shared" si="1"/>
        <v>1000000000</v>
      </c>
      <c r="J23" s="24">
        <v>500000</v>
      </c>
      <c r="K23" s="23"/>
      <c r="L23" s="13"/>
      <c r="M23" s="13"/>
    </row>
    <row r="24" spans="1:13">
      <c r="A24" s="19">
        <v>3</v>
      </c>
      <c r="B24" s="19" t="s">
        <v>33</v>
      </c>
      <c r="C24" s="19">
        <v>14</v>
      </c>
      <c r="D24" s="19">
        <v>71</v>
      </c>
      <c r="E24" s="20" t="s">
        <v>17</v>
      </c>
      <c r="F24" s="21">
        <v>396</v>
      </c>
      <c r="G24" s="22">
        <v>16000000</v>
      </c>
      <c r="H24" s="23">
        <f t="shared" si="0"/>
        <v>6336000000</v>
      </c>
      <c r="I24" s="23">
        <f t="shared" si="1"/>
        <v>1000000000</v>
      </c>
      <c r="J24" s="24">
        <v>500000</v>
      </c>
      <c r="K24" s="23"/>
      <c r="L24" s="13"/>
      <c r="M24" s="13"/>
    </row>
    <row r="25" spans="1:13">
      <c r="A25" s="19">
        <v>4</v>
      </c>
      <c r="B25" s="19" t="s">
        <v>34</v>
      </c>
      <c r="C25" s="19">
        <v>15</v>
      </c>
      <c r="D25" s="19">
        <v>71</v>
      </c>
      <c r="E25" s="20" t="s">
        <v>17</v>
      </c>
      <c r="F25" s="21">
        <v>396</v>
      </c>
      <c r="G25" s="22">
        <v>16000000</v>
      </c>
      <c r="H25" s="23">
        <f t="shared" si="0"/>
        <v>6336000000</v>
      </c>
      <c r="I25" s="23">
        <f t="shared" si="1"/>
        <v>1000000000</v>
      </c>
      <c r="J25" s="24">
        <v>500000</v>
      </c>
      <c r="K25" s="23"/>
      <c r="L25" s="13"/>
      <c r="M25" s="13"/>
    </row>
    <row r="26" spans="1:13">
      <c r="A26" s="19">
        <v>5</v>
      </c>
      <c r="B26" s="19" t="s">
        <v>35</v>
      </c>
      <c r="C26" s="19">
        <v>111</v>
      </c>
      <c r="D26" s="19">
        <v>45</v>
      </c>
      <c r="E26" s="20" t="s">
        <v>17</v>
      </c>
      <c r="F26" s="21">
        <v>396</v>
      </c>
      <c r="G26" s="22">
        <v>16000000</v>
      </c>
      <c r="H26" s="23">
        <f t="shared" si="0"/>
        <v>6336000000</v>
      </c>
      <c r="I26" s="23">
        <f t="shared" si="1"/>
        <v>1000000000</v>
      </c>
      <c r="J26" s="24">
        <v>500000</v>
      </c>
      <c r="K26" s="23"/>
      <c r="L26" s="13"/>
      <c r="M26" s="13"/>
    </row>
    <row r="27" spans="1:13">
      <c r="A27" s="32">
        <v>6</v>
      </c>
      <c r="B27" s="32" t="s">
        <v>36</v>
      </c>
      <c r="C27" s="32">
        <v>112</v>
      </c>
      <c r="D27" s="32">
        <v>45</v>
      </c>
      <c r="E27" s="33" t="s">
        <v>17</v>
      </c>
      <c r="F27" s="34">
        <v>396</v>
      </c>
      <c r="G27" s="35">
        <v>16000000</v>
      </c>
      <c r="H27" s="36">
        <f t="shared" si="0"/>
        <v>6336000000</v>
      </c>
      <c r="I27" s="23">
        <f t="shared" si="1"/>
        <v>1000000000</v>
      </c>
      <c r="J27" s="24">
        <v>500000</v>
      </c>
      <c r="K27" s="36"/>
      <c r="L27" s="13"/>
      <c r="M27" s="13"/>
    </row>
    <row r="28" spans="1:13">
      <c r="A28" s="27" t="s">
        <v>37</v>
      </c>
      <c r="B28" s="27"/>
      <c r="C28" s="27"/>
      <c r="D28" s="27"/>
      <c r="E28" s="20"/>
      <c r="F28" s="28">
        <f>SUM(F22:F27)</f>
        <v>2517.6999999999998</v>
      </c>
      <c r="G28" s="22"/>
      <c r="H28" s="29">
        <f>SUM(H22:H27)</f>
        <v>42003840000</v>
      </c>
      <c r="I28" s="29"/>
      <c r="J28" s="29"/>
      <c r="K28" s="23"/>
      <c r="L28" s="13"/>
      <c r="M28" s="13"/>
    </row>
    <row r="29" spans="1:13">
      <c r="A29" s="37" t="s">
        <v>38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13"/>
    </row>
    <row r="30" spans="1:1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3"/>
    </row>
    <row r="31" spans="1:13" ht="112.5">
      <c r="A31" s="15" t="s">
        <v>5</v>
      </c>
      <c r="B31" s="15" t="s">
        <v>6</v>
      </c>
      <c r="C31" s="15" t="s">
        <v>7</v>
      </c>
      <c r="D31" s="15" t="s">
        <v>8</v>
      </c>
      <c r="E31" s="15" t="s">
        <v>9</v>
      </c>
      <c r="F31" s="16" t="s">
        <v>10</v>
      </c>
      <c r="G31" s="17" t="s">
        <v>11</v>
      </c>
      <c r="H31" s="16" t="s">
        <v>12</v>
      </c>
      <c r="I31" s="16" t="s">
        <v>13</v>
      </c>
      <c r="J31" s="17" t="s">
        <v>14</v>
      </c>
      <c r="K31" s="15" t="s">
        <v>15</v>
      </c>
      <c r="L31" s="13"/>
      <c r="M31" s="13"/>
    </row>
    <row r="32" spans="1:13">
      <c r="A32" s="19">
        <v>1</v>
      </c>
      <c r="B32" s="19" t="s">
        <v>39</v>
      </c>
      <c r="C32" s="19">
        <v>16</v>
      </c>
      <c r="D32" s="19">
        <v>71</v>
      </c>
      <c r="E32" s="20" t="s">
        <v>17</v>
      </c>
      <c r="F32" s="21">
        <v>589.5</v>
      </c>
      <c r="G32" s="22">
        <v>18000000</v>
      </c>
      <c r="H32" s="23">
        <f t="shared" ref="H32:H37" si="2">ROUND(G32*F32,-1)</f>
        <v>10611000000</v>
      </c>
      <c r="I32" s="23">
        <f t="shared" ref="I32:I37" si="3">IF(H32&lt;5940000000,448000000,1000000000)</f>
        <v>1000000000</v>
      </c>
      <c r="J32" s="24">
        <v>500000</v>
      </c>
      <c r="K32" s="24" t="s">
        <v>18</v>
      </c>
      <c r="L32" s="13"/>
      <c r="M32" s="25">
        <f>SUM(F33:F37)</f>
        <v>1980</v>
      </c>
    </row>
    <row r="33" spans="1:23">
      <c r="A33" s="19">
        <v>2</v>
      </c>
      <c r="B33" s="19" t="s">
        <v>40</v>
      </c>
      <c r="C33" s="19">
        <v>17</v>
      </c>
      <c r="D33" s="19">
        <v>71</v>
      </c>
      <c r="E33" s="20" t="s">
        <v>17</v>
      </c>
      <c r="F33" s="21">
        <v>396</v>
      </c>
      <c r="G33" s="22">
        <v>15000000</v>
      </c>
      <c r="H33" s="23">
        <f t="shared" si="2"/>
        <v>5940000000</v>
      </c>
      <c r="I33" s="23">
        <f t="shared" si="3"/>
        <v>1000000000</v>
      </c>
      <c r="J33" s="24">
        <v>500000</v>
      </c>
      <c r="K33" s="23"/>
      <c r="L33" s="13"/>
      <c r="M33" s="13"/>
    </row>
    <row r="34" spans="1:23">
      <c r="A34" s="19">
        <v>3</v>
      </c>
      <c r="B34" s="19" t="s">
        <v>41</v>
      </c>
      <c r="C34" s="19">
        <v>18</v>
      </c>
      <c r="D34" s="19">
        <v>71</v>
      </c>
      <c r="E34" s="20" t="s">
        <v>17</v>
      </c>
      <c r="F34" s="21">
        <v>396</v>
      </c>
      <c r="G34" s="22">
        <v>15000000</v>
      </c>
      <c r="H34" s="23">
        <f t="shared" si="2"/>
        <v>5940000000</v>
      </c>
      <c r="I34" s="23">
        <f t="shared" si="3"/>
        <v>1000000000</v>
      </c>
      <c r="J34" s="24">
        <v>500000</v>
      </c>
      <c r="K34" s="23"/>
      <c r="L34" s="13"/>
      <c r="M34" s="13"/>
    </row>
    <row r="35" spans="1:23">
      <c r="A35" s="19">
        <v>4</v>
      </c>
      <c r="B35" s="19" t="s">
        <v>42</v>
      </c>
      <c r="C35" s="19">
        <v>19</v>
      </c>
      <c r="D35" s="19">
        <v>71</v>
      </c>
      <c r="E35" s="20" t="s">
        <v>17</v>
      </c>
      <c r="F35" s="21">
        <v>396</v>
      </c>
      <c r="G35" s="22">
        <v>15000000</v>
      </c>
      <c r="H35" s="23">
        <f t="shared" si="2"/>
        <v>5940000000</v>
      </c>
      <c r="I35" s="23">
        <f t="shared" si="3"/>
        <v>1000000000</v>
      </c>
      <c r="J35" s="24">
        <v>500000</v>
      </c>
      <c r="K35" s="23"/>
      <c r="L35" s="13"/>
      <c r="M35" s="13"/>
    </row>
    <row r="36" spans="1:23">
      <c r="A36" s="19">
        <v>5</v>
      </c>
      <c r="B36" s="19" t="s">
        <v>43</v>
      </c>
      <c r="C36" s="19">
        <v>110</v>
      </c>
      <c r="D36" s="19">
        <v>45</v>
      </c>
      <c r="E36" s="20" t="s">
        <v>17</v>
      </c>
      <c r="F36" s="21">
        <v>396</v>
      </c>
      <c r="G36" s="22">
        <v>14250000</v>
      </c>
      <c r="H36" s="23">
        <f t="shared" si="2"/>
        <v>5643000000</v>
      </c>
      <c r="I36" s="23">
        <f t="shared" si="3"/>
        <v>448000000</v>
      </c>
      <c r="J36" s="24">
        <v>500000</v>
      </c>
      <c r="K36" s="23"/>
      <c r="L36" s="13"/>
      <c r="M36" s="13"/>
    </row>
    <row r="37" spans="1:23">
      <c r="A37" s="19">
        <v>6</v>
      </c>
      <c r="B37" s="19" t="s">
        <v>44</v>
      </c>
      <c r="C37" s="19">
        <v>113</v>
      </c>
      <c r="D37" s="19">
        <v>45</v>
      </c>
      <c r="E37" s="20" t="s">
        <v>17</v>
      </c>
      <c r="F37" s="21">
        <v>396</v>
      </c>
      <c r="G37" s="22">
        <v>15000000</v>
      </c>
      <c r="H37" s="23">
        <f t="shared" si="2"/>
        <v>5940000000</v>
      </c>
      <c r="I37" s="23">
        <f t="shared" si="3"/>
        <v>1000000000</v>
      </c>
      <c r="J37" s="24">
        <v>500000</v>
      </c>
      <c r="K37" s="23"/>
      <c r="L37" s="13"/>
      <c r="M37" s="13"/>
    </row>
    <row r="38" spans="1:23">
      <c r="A38" s="27" t="s">
        <v>37</v>
      </c>
      <c r="B38" s="27"/>
      <c r="C38" s="27"/>
      <c r="D38" s="27"/>
      <c r="E38" s="20"/>
      <c r="F38" s="28">
        <f>SUM(F32:F37)</f>
        <v>2569.5</v>
      </c>
      <c r="G38" s="22"/>
      <c r="H38" s="29">
        <f>SUM(H32:H37)</f>
        <v>40014000000</v>
      </c>
      <c r="I38" s="29"/>
      <c r="J38" s="29"/>
      <c r="K38" s="23"/>
      <c r="L38" s="13"/>
      <c r="M38" s="13"/>
    </row>
    <row r="39" spans="1:23">
      <c r="A39" s="38" t="s">
        <v>45</v>
      </c>
      <c r="B39" s="39"/>
      <c r="C39" s="39"/>
      <c r="D39" s="40"/>
      <c r="E39" s="41"/>
      <c r="F39" s="42">
        <f>F11+F19+F28+F38</f>
        <v>9836.2000000000007</v>
      </c>
      <c r="G39" s="43"/>
      <c r="H39" s="44">
        <f>H11+H19+H28+H38</f>
        <v>189516920000</v>
      </c>
      <c r="I39" s="44"/>
      <c r="J39" s="44"/>
      <c r="K39" s="45"/>
      <c r="L39" s="13"/>
      <c r="M39" s="13"/>
    </row>
    <row r="40" spans="1:23">
      <c r="A40" s="46" t="s">
        <v>46</v>
      </c>
      <c r="B40" s="46"/>
      <c r="C40" s="46"/>
      <c r="D40" s="46"/>
      <c r="E40" s="46"/>
      <c r="F40" s="46"/>
      <c r="G40" s="46"/>
      <c r="H40" s="46"/>
      <c r="I40" s="46"/>
      <c r="J40" s="47"/>
      <c r="K40" s="48"/>
      <c r="N40" s="10"/>
      <c r="O40" s="10"/>
      <c r="P40" s="10"/>
      <c r="Q40" s="10"/>
      <c r="R40" s="10"/>
      <c r="S40" s="10"/>
      <c r="T40" s="10"/>
      <c r="U40" s="10"/>
    </row>
    <row r="41" spans="1:23">
      <c r="A41" s="14" t="s">
        <v>47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23" ht="112.5">
      <c r="A42" s="15" t="s">
        <v>5</v>
      </c>
      <c r="B42" s="15" t="s">
        <v>6</v>
      </c>
      <c r="C42" s="15" t="s">
        <v>7</v>
      </c>
      <c r="D42" s="15" t="s">
        <v>8</v>
      </c>
      <c r="E42" s="15" t="s">
        <v>9</v>
      </c>
      <c r="F42" s="16" t="s">
        <v>10</v>
      </c>
      <c r="G42" s="17" t="s">
        <v>11</v>
      </c>
      <c r="H42" s="16" t="s">
        <v>12</v>
      </c>
      <c r="I42" s="16" t="s">
        <v>13</v>
      </c>
      <c r="J42" s="17" t="s">
        <v>14</v>
      </c>
      <c r="K42" s="15" t="s">
        <v>15</v>
      </c>
      <c r="L42" s="48"/>
      <c r="O42" s="8"/>
      <c r="P42" s="8"/>
      <c r="Q42" s="8"/>
      <c r="R42" s="8"/>
      <c r="S42" s="8"/>
      <c r="T42" s="8"/>
      <c r="U42" s="8"/>
      <c r="V42" s="8"/>
      <c r="W42" s="8"/>
    </row>
    <row r="43" spans="1:23">
      <c r="A43" s="19">
        <v>1</v>
      </c>
      <c r="B43" s="19" t="s">
        <v>48</v>
      </c>
      <c r="C43" s="19">
        <v>107</v>
      </c>
      <c r="D43" s="19">
        <v>45</v>
      </c>
      <c r="E43" s="20" t="s">
        <v>17</v>
      </c>
      <c r="F43" s="21">
        <v>186.9</v>
      </c>
      <c r="G43" s="22">
        <v>18480000</v>
      </c>
      <c r="H43" s="23">
        <v>3453910000</v>
      </c>
      <c r="I43" s="23">
        <f t="shared" ref="I43:I48" si="4">IF(H43&lt;5000000000,448000000,IF(H43&gt;10000000000,2000000000,1000000000))</f>
        <v>448000000</v>
      </c>
      <c r="J43" s="24">
        <v>500000</v>
      </c>
      <c r="K43" s="24" t="s">
        <v>18</v>
      </c>
      <c r="L43" s="48"/>
      <c r="M43" s="49">
        <f>SUM(F44:F48)</f>
        <v>800</v>
      </c>
      <c r="O43" s="18"/>
      <c r="P43" s="18"/>
      <c r="Q43" s="18"/>
      <c r="R43" s="18"/>
      <c r="S43" s="18"/>
      <c r="T43" s="18"/>
    </row>
    <row r="44" spans="1:23">
      <c r="A44" s="19">
        <v>2</v>
      </c>
      <c r="B44" s="19" t="s">
        <v>49</v>
      </c>
      <c r="C44" s="19">
        <v>106</v>
      </c>
      <c r="D44" s="19">
        <v>45</v>
      </c>
      <c r="E44" s="20" t="s">
        <v>17</v>
      </c>
      <c r="F44" s="21">
        <v>160</v>
      </c>
      <c r="G44" s="22">
        <v>15400000</v>
      </c>
      <c r="H44" s="23">
        <f>ROUND(G44*F44,-1)</f>
        <v>2464000000</v>
      </c>
      <c r="I44" s="23">
        <f t="shared" si="4"/>
        <v>448000000</v>
      </c>
      <c r="J44" s="24">
        <v>500000</v>
      </c>
      <c r="K44" s="23"/>
      <c r="L44" s="48"/>
    </row>
    <row r="45" spans="1:23">
      <c r="A45" s="19">
        <v>3</v>
      </c>
      <c r="B45" s="19" t="s">
        <v>50</v>
      </c>
      <c r="C45" s="19">
        <v>105</v>
      </c>
      <c r="D45" s="19">
        <v>45</v>
      </c>
      <c r="E45" s="20" t="s">
        <v>17</v>
      </c>
      <c r="F45" s="21">
        <v>160</v>
      </c>
      <c r="G45" s="22">
        <v>15400000</v>
      </c>
      <c r="H45" s="23">
        <f>ROUND(G45*F45,-1)</f>
        <v>2464000000</v>
      </c>
      <c r="I45" s="23">
        <f t="shared" si="4"/>
        <v>448000000</v>
      </c>
      <c r="J45" s="24">
        <v>500000</v>
      </c>
      <c r="K45" s="23"/>
      <c r="L45" s="48"/>
    </row>
    <row r="46" spans="1:23">
      <c r="A46" s="19">
        <v>4</v>
      </c>
      <c r="B46" s="19" t="s">
        <v>51</v>
      </c>
      <c r="C46" s="19">
        <v>104</v>
      </c>
      <c r="D46" s="19">
        <v>45</v>
      </c>
      <c r="E46" s="20" t="s">
        <v>17</v>
      </c>
      <c r="F46" s="21">
        <v>160</v>
      </c>
      <c r="G46" s="22">
        <v>15400000</v>
      </c>
      <c r="H46" s="23">
        <f>ROUND(G46*F46,-1)</f>
        <v>2464000000</v>
      </c>
      <c r="I46" s="23">
        <f t="shared" si="4"/>
        <v>448000000</v>
      </c>
      <c r="J46" s="24">
        <v>500000</v>
      </c>
      <c r="K46" s="23"/>
      <c r="L46" s="48"/>
    </row>
    <row r="47" spans="1:23">
      <c r="A47" s="19">
        <v>5</v>
      </c>
      <c r="B47" s="19" t="s">
        <v>52</v>
      </c>
      <c r="C47" s="19">
        <v>103</v>
      </c>
      <c r="D47" s="19">
        <v>45</v>
      </c>
      <c r="E47" s="20" t="s">
        <v>17</v>
      </c>
      <c r="F47" s="21">
        <v>160</v>
      </c>
      <c r="G47" s="22">
        <v>15400000</v>
      </c>
      <c r="H47" s="23">
        <f>ROUND(G47*F47,-1)</f>
        <v>2464000000</v>
      </c>
      <c r="I47" s="23">
        <f t="shared" si="4"/>
        <v>448000000</v>
      </c>
      <c r="J47" s="24">
        <v>500000</v>
      </c>
      <c r="K47" s="23"/>
      <c r="L47" s="48"/>
    </row>
    <row r="48" spans="1:23">
      <c r="A48" s="19">
        <v>6</v>
      </c>
      <c r="B48" s="19" t="s">
        <v>53</v>
      </c>
      <c r="C48" s="19">
        <v>102</v>
      </c>
      <c r="D48" s="19">
        <v>45</v>
      </c>
      <c r="E48" s="20" t="s">
        <v>17</v>
      </c>
      <c r="F48" s="21">
        <v>160</v>
      </c>
      <c r="G48" s="22">
        <v>15400000</v>
      </c>
      <c r="H48" s="23">
        <f>ROUND(G48*F48,-1)</f>
        <v>2464000000</v>
      </c>
      <c r="I48" s="23">
        <f t="shared" si="4"/>
        <v>448000000</v>
      </c>
      <c r="J48" s="24">
        <v>500000</v>
      </c>
      <c r="K48" s="23"/>
      <c r="L48" s="48"/>
    </row>
    <row r="49" spans="1:23">
      <c r="A49" s="38" t="s">
        <v>37</v>
      </c>
      <c r="B49" s="39"/>
      <c r="C49" s="39"/>
      <c r="D49" s="40"/>
      <c r="E49" s="20"/>
      <c r="F49" s="28">
        <f>SUM(F43:F48)</f>
        <v>986.9</v>
      </c>
      <c r="G49" s="22"/>
      <c r="H49" s="50">
        <f>SUM(H43:H48)</f>
        <v>15773910000</v>
      </c>
      <c r="I49" s="50"/>
      <c r="J49" s="50"/>
      <c r="K49" s="23"/>
      <c r="L49" s="48"/>
    </row>
    <row r="50" spans="1:23">
      <c r="A50" s="31" t="s">
        <v>54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23" ht="112.5">
      <c r="A51" s="15" t="s">
        <v>5</v>
      </c>
      <c r="B51" s="15" t="s">
        <v>6</v>
      </c>
      <c r="C51" s="15" t="s">
        <v>7</v>
      </c>
      <c r="D51" s="15" t="s">
        <v>8</v>
      </c>
      <c r="E51" s="15" t="s">
        <v>9</v>
      </c>
      <c r="F51" s="16" t="s">
        <v>10</v>
      </c>
      <c r="G51" s="17" t="s">
        <v>11</v>
      </c>
      <c r="H51" s="16" t="s">
        <v>12</v>
      </c>
      <c r="I51" s="16" t="s">
        <v>13</v>
      </c>
      <c r="J51" s="17" t="s">
        <v>14</v>
      </c>
      <c r="K51" s="15" t="s">
        <v>15</v>
      </c>
      <c r="L51" s="48"/>
    </row>
    <row r="52" spans="1:23">
      <c r="A52" s="19">
        <v>1</v>
      </c>
      <c r="B52" s="19" t="s">
        <v>55</v>
      </c>
      <c r="C52" s="19">
        <v>125</v>
      </c>
      <c r="D52" s="19">
        <v>45</v>
      </c>
      <c r="E52" s="20" t="s">
        <v>17</v>
      </c>
      <c r="F52" s="21">
        <v>267.2</v>
      </c>
      <c r="G52" s="22">
        <v>16800000</v>
      </c>
      <c r="H52" s="23">
        <f t="shared" ref="H52:H57" si="5">ROUND(G52*F52,-1)</f>
        <v>4488960000</v>
      </c>
      <c r="I52" s="23">
        <f>IF(H52&lt;5000000000,448000000,IF(H52&gt;10000000000,2000000000,1000000000))</f>
        <v>448000000</v>
      </c>
      <c r="J52" s="24">
        <v>500000</v>
      </c>
      <c r="K52" s="24" t="s">
        <v>18</v>
      </c>
      <c r="L52" s="48"/>
    </row>
    <row r="53" spans="1:23">
      <c r="A53" s="19">
        <v>2</v>
      </c>
      <c r="B53" s="19" t="s">
        <v>56</v>
      </c>
      <c r="C53" s="19">
        <v>124</v>
      </c>
      <c r="D53" s="19">
        <v>45</v>
      </c>
      <c r="E53" s="20" t="s">
        <v>17</v>
      </c>
      <c r="F53" s="21">
        <v>160</v>
      </c>
      <c r="G53" s="22">
        <v>14000000</v>
      </c>
      <c r="H53" s="23">
        <f t="shared" si="5"/>
        <v>2240000000</v>
      </c>
      <c r="I53" s="23">
        <f t="shared" ref="I53:I58" si="6">IF(H53&lt;5000000000,448000000,IF(H53&gt;10000000000,2000000000,1000000000))</f>
        <v>448000000</v>
      </c>
      <c r="J53" s="24">
        <v>500000</v>
      </c>
      <c r="K53" s="23"/>
      <c r="L53" s="48"/>
      <c r="M53" s="49">
        <f>SUM(F53:F58)</f>
        <v>960</v>
      </c>
    </row>
    <row r="54" spans="1:23">
      <c r="A54" s="19">
        <v>3</v>
      </c>
      <c r="B54" s="19" t="s">
        <v>57</v>
      </c>
      <c r="C54" s="19">
        <v>123</v>
      </c>
      <c r="D54" s="19">
        <v>45</v>
      </c>
      <c r="E54" s="20" t="s">
        <v>17</v>
      </c>
      <c r="F54" s="21">
        <v>160</v>
      </c>
      <c r="G54" s="22">
        <v>14000000</v>
      </c>
      <c r="H54" s="23">
        <f t="shared" si="5"/>
        <v>2240000000</v>
      </c>
      <c r="I54" s="23">
        <f t="shared" si="6"/>
        <v>448000000</v>
      </c>
      <c r="J54" s="24">
        <v>500000</v>
      </c>
      <c r="K54" s="23"/>
      <c r="L54" s="48"/>
      <c r="O54" s="8"/>
      <c r="P54" s="8"/>
      <c r="Q54" s="8"/>
      <c r="R54" s="8"/>
      <c r="S54" s="8"/>
      <c r="T54" s="8"/>
      <c r="U54" s="8"/>
      <c r="V54" s="8"/>
      <c r="W54" s="8"/>
    </row>
    <row r="55" spans="1:23">
      <c r="A55" s="19">
        <v>4</v>
      </c>
      <c r="B55" s="19" t="s">
        <v>58</v>
      </c>
      <c r="C55" s="19">
        <v>122</v>
      </c>
      <c r="D55" s="19">
        <v>45</v>
      </c>
      <c r="E55" s="20" t="s">
        <v>17</v>
      </c>
      <c r="F55" s="21">
        <v>160</v>
      </c>
      <c r="G55" s="22">
        <v>14000000</v>
      </c>
      <c r="H55" s="23">
        <f t="shared" si="5"/>
        <v>2240000000</v>
      </c>
      <c r="I55" s="23">
        <f t="shared" si="6"/>
        <v>448000000</v>
      </c>
      <c r="J55" s="24">
        <v>500000</v>
      </c>
      <c r="K55" s="23"/>
      <c r="L55" s="48"/>
      <c r="O55" s="18"/>
      <c r="P55" s="18"/>
      <c r="Q55" s="18"/>
      <c r="R55" s="18"/>
      <c r="S55" s="18"/>
      <c r="T55" s="18"/>
    </row>
    <row r="56" spans="1:23">
      <c r="A56" s="19">
        <v>5</v>
      </c>
      <c r="B56" s="19" t="s">
        <v>59</v>
      </c>
      <c r="C56" s="19">
        <v>121</v>
      </c>
      <c r="D56" s="19">
        <v>45</v>
      </c>
      <c r="E56" s="20" t="s">
        <v>17</v>
      </c>
      <c r="F56" s="21">
        <v>160</v>
      </c>
      <c r="G56" s="22">
        <v>14000000</v>
      </c>
      <c r="H56" s="23">
        <f t="shared" si="5"/>
        <v>2240000000</v>
      </c>
      <c r="I56" s="23">
        <f t="shared" si="6"/>
        <v>448000000</v>
      </c>
      <c r="J56" s="24">
        <v>500000</v>
      </c>
      <c r="K56" s="23"/>
      <c r="L56" s="48"/>
      <c r="O56" s="51"/>
      <c r="P56" s="51"/>
      <c r="Q56" s="51"/>
      <c r="R56" s="51"/>
      <c r="S56" s="51"/>
      <c r="T56" s="51"/>
    </row>
    <row r="57" spans="1:23">
      <c r="A57" s="19">
        <v>6</v>
      </c>
      <c r="B57" s="19" t="s">
        <v>60</v>
      </c>
      <c r="C57" s="19">
        <v>120</v>
      </c>
      <c r="D57" s="19">
        <v>45</v>
      </c>
      <c r="E57" s="20" t="s">
        <v>17</v>
      </c>
      <c r="F57" s="21">
        <v>160</v>
      </c>
      <c r="G57" s="22">
        <v>14000000</v>
      </c>
      <c r="H57" s="23">
        <f t="shared" si="5"/>
        <v>2240000000</v>
      </c>
      <c r="I57" s="23">
        <f t="shared" si="6"/>
        <v>448000000</v>
      </c>
      <c r="J57" s="24">
        <v>500000</v>
      </c>
      <c r="K57" s="23"/>
      <c r="L57" s="48"/>
      <c r="O57" s="51"/>
      <c r="P57" s="51"/>
      <c r="Q57" s="51"/>
      <c r="R57" s="51"/>
      <c r="S57" s="51"/>
      <c r="T57" s="51"/>
    </row>
    <row r="58" spans="1:23">
      <c r="A58" s="19">
        <v>7</v>
      </c>
      <c r="B58" s="19" t="s">
        <v>61</v>
      </c>
      <c r="C58" s="19">
        <v>119</v>
      </c>
      <c r="D58" s="19">
        <v>45</v>
      </c>
      <c r="E58" s="20" t="s">
        <v>17</v>
      </c>
      <c r="F58" s="21">
        <v>160</v>
      </c>
      <c r="G58" s="22">
        <v>14000000</v>
      </c>
      <c r="H58" s="23">
        <f>ROUND(G58*F58,-2)</f>
        <v>2240000000</v>
      </c>
      <c r="I58" s="23">
        <f t="shared" si="6"/>
        <v>448000000</v>
      </c>
      <c r="J58" s="24">
        <v>500000</v>
      </c>
      <c r="K58" s="23"/>
      <c r="L58" s="48"/>
      <c r="O58" s="51"/>
      <c r="P58" s="51"/>
      <c r="Q58" s="51"/>
      <c r="R58" s="51"/>
      <c r="S58" s="51"/>
      <c r="T58" s="51"/>
    </row>
    <row r="59" spans="1:23">
      <c r="A59" s="27" t="s">
        <v>62</v>
      </c>
      <c r="B59" s="27"/>
      <c r="C59" s="27"/>
      <c r="D59" s="27"/>
      <c r="E59" s="20"/>
      <c r="F59" s="28">
        <f>SUM(F52:F58)</f>
        <v>1227.2</v>
      </c>
      <c r="G59" s="22"/>
      <c r="H59" s="29">
        <f>SUM(H52:H58)</f>
        <v>17928960000</v>
      </c>
      <c r="I59" s="29"/>
      <c r="J59" s="29"/>
      <c r="K59" s="23"/>
      <c r="L59" s="48"/>
    </row>
    <row r="60" spans="1:23">
      <c r="A60" s="38" t="s">
        <v>63</v>
      </c>
      <c r="B60" s="39"/>
      <c r="C60" s="39"/>
      <c r="D60" s="40"/>
      <c r="E60" s="20"/>
      <c r="F60" s="28">
        <f>F49+F59</f>
        <v>2214.1</v>
      </c>
      <c r="G60" s="22"/>
      <c r="H60" s="29">
        <f>H49+H59</f>
        <v>33702870000</v>
      </c>
      <c r="I60" s="29"/>
      <c r="J60" s="29"/>
      <c r="K60" s="23"/>
      <c r="L60" s="48"/>
      <c r="M60" s="52"/>
      <c r="N60" s="52"/>
      <c r="O60" s="52"/>
    </row>
    <row r="61" spans="1:23">
      <c r="A61" s="38" t="s">
        <v>64</v>
      </c>
      <c r="B61" s="39"/>
      <c r="C61" s="39"/>
      <c r="D61" s="40"/>
      <c r="E61" s="41"/>
      <c r="F61" s="42">
        <f>F39+F60</f>
        <v>12050.300000000001</v>
      </c>
      <c r="G61" s="42"/>
      <c r="H61" s="53">
        <f>H39+H60</f>
        <v>223219790000</v>
      </c>
      <c r="I61" s="53"/>
      <c r="J61" s="53"/>
      <c r="K61" s="45"/>
      <c r="M61" s="52"/>
      <c r="N61" s="52"/>
      <c r="O61" s="52"/>
    </row>
    <row r="62" spans="1:23">
      <c r="L62" s="56"/>
      <c r="M62" s="52"/>
      <c r="N62" s="57"/>
    </row>
    <row r="63" spans="1:23">
      <c r="A63" s="58"/>
      <c r="B63" s="58"/>
      <c r="C63" s="58"/>
      <c r="D63" s="58"/>
      <c r="E63" s="58"/>
      <c r="F63" s="59"/>
      <c r="G63" s="59"/>
      <c r="H63" s="59"/>
      <c r="I63" s="60"/>
      <c r="J63" s="60"/>
    </row>
    <row r="64" spans="1:23">
      <c r="A64" s="60"/>
      <c r="B64" s="60"/>
      <c r="C64" s="60"/>
      <c r="D64" s="61"/>
      <c r="E64" s="61"/>
      <c r="F64" s="62"/>
      <c r="G64" s="62"/>
      <c r="H64" s="62"/>
      <c r="I64" s="60"/>
      <c r="J64" s="60"/>
    </row>
    <row r="65" spans="1:10">
      <c r="A65" s="60"/>
      <c r="B65" s="60"/>
      <c r="C65" s="60"/>
      <c r="D65" s="63"/>
      <c r="E65" s="63"/>
      <c r="F65" s="62"/>
      <c r="G65" s="62"/>
      <c r="H65" s="62"/>
      <c r="I65" s="60"/>
      <c r="J65" s="60"/>
    </row>
    <row r="66" spans="1:10">
      <c r="A66" s="60"/>
      <c r="B66" s="60"/>
      <c r="C66" s="60"/>
      <c r="D66" s="63"/>
      <c r="E66" s="63"/>
      <c r="F66" s="62"/>
      <c r="G66" s="62"/>
      <c r="H66" s="62"/>
      <c r="I66" s="60"/>
      <c r="J66" s="60"/>
    </row>
  </sheetData>
  <mergeCells count="29">
    <mergeCell ref="O55:T55"/>
    <mergeCell ref="A59:D59"/>
    <mergeCell ref="A60:D60"/>
    <mergeCell ref="A61:D61"/>
    <mergeCell ref="A41:K41"/>
    <mergeCell ref="O42:W42"/>
    <mergeCell ref="O43:T43"/>
    <mergeCell ref="A49:D49"/>
    <mergeCell ref="A50:K50"/>
    <mergeCell ref="O54:W54"/>
    <mergeCell ref="A28:D28"/>
    <mergeCell ref="A29:K30"/>
    <mergeCell ref="A38:D38"/>
    <mergeCell ref="A39:D39"/>
    <mergeCell ref="A40:I40"/>
    <mergeCell ref="N40:U40"/>
    <mergeCell ref="P5:U5"/>
    <mergeCell ref="P6:W6"/>
    <mergeCell ref="A11:D11"/>
    <mergeCell ref="A12:K12"/>
    <mergeCell ref="A19:D19"/>
    <mergeCell ref="A20:K20"/>
    <mergeCell ref="A1:E1"/>
    <mergeCell ref="H1:K1"/>
    <mergeCell ref="A2:K2"/>
    <mergeCell ref="N2:U2"/>
    <mergeCell ref="A3:I3"/>
    <mergeCell ref="A4:K4"/>
    <mergeCell ref="O4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2019-06-26T02:40:10Z</dcterms:created>
  <dcterms:modified xsi:type="dcterms:W3CDTF">2019-06-26T02:41:41Z</dcterms:modified>
</cp:coreProperties>
</file>